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cademic Personnel\Private 125%\125\"/>
    </mc:Choice>
  </mc:AlternateContent>
  <workbookProtection workbookAlgorithmName="SHA-512" workbookHashValue="4Cc/MesJHZ+pNGllqtI/Aa+QKgawdDVmmUMBH22TiE4JG1Qo7wB7qIxRRjoFBJnS4w107d4pGV5Dk073GrppEg==" workbookSaltValue="yospWhOLql1/j/gmSOiEyQ==" workbookSpinCount="100000" lockStructure="1"/>
  <bookViews>
    <workbookView xWindow="-15" yWindow="8265" windowWidth="27735" windowHeight="4185"/>
  </bookViews>
  <sheets>
    <sheet name="Overload Calculators" sheetId="3" r:id="rId1"/>
    <sheet name="Calculations" sheetId="4" state="hidden" r:id="rId2"/>
  </sheets>
  <calcPr calcId="152511"/>
</workbook>
</file>

<file path=xl/calcChain.xml><?xml version="1.0" encoding="utf-8"?>
<calcChain xmlns="http://schemas.openxmlformats.org/spreadsheetml/2006/main">
  <c r="D46" i="3" l="1"/>
  <c r="D33" i="3"/>
  <c r="A1" i="4"/>
  <c r="B1" i="4" s="1"/>
  <c r="A6" i="4"/>
  <c r="B6" i="4" s="1"/>
  <c r="E7" i="3" s="1"/>
  <c r="E19" i="3" l="1"/>
  <c r="D36" i="3"/>
  <c r="E12" i="3"/>
  <c r="E11" i="3"/>
  <c r="E10" i="3"/>
  <c r="E9" i="3"/>
  <c r="E8" i="3"/>
  <c r="A2" i="4"/>
  <c r="A4" i="4" s="1"/>
  <c r="E16" i="3" s="1"/>
  <c r="A8" i="4"/>
  <c r="A12" i="4"/>
  <c r="D29" i="3"/>
  <c r="D28" i="3"/>
  <c r="D27" i="3"/>
  <c r="D26" i="3"/>
  <c r="D25" i="3"/>
  <c r="D24" i="3"/>
  <c r="D41" i="3"/>
  <c r="D42" i="3"/>
  <c r="D49" i="3"/>
  <c r="E13" i="3" l="1"/>
  <c r="E15" i="3" l="1"/>
  <c r="E20" i="3" s="1"/>
  <c r="A3" i="4" l="1"/>
  <c r="A13" i="4"/>
  <c r="A9" i="4"/>
  <c r="D43" i="3" l="1"/>
  <c r="D45" i="3" l="1"/>
  <c r="D50" i="3" s="1"/>
  <c r="D30" i="3" l="1"/>
  <c r="D32" i="3" l="1"/>
  <c r="D37" i="3" s="1"/>
</calcChain>
</file>

<file path=xl/comments1.xml><?xml version="1.0" encoding="utf-8"?>
<comments xmlns="http://schemas.openxmlformats.org/spreadsheetml/2006/main">
  <authors>
    <author>Mark Alabanza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Enter standard weekly hours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Hours during AY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Enter standard weekly hours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Enter desired number of teaching units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Enter number of desired days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Enter desired number of teaching units</t>
        </r>
      </text>
    </comment>
    <comment ref="C33" authorId="0" shapeId="0">
      <text>
        <r>
          <rPr>
            <b/>
            <sz val="9"/>
            <color indexed="81"/>
            <rFont val="Tahoma"/>
            <family val="2"/>
          </rPr>
          <t>Enter number of desired days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Enter desired number of teaching units</t>
        </r>
      </text>
    </comment>
    <comment ref="C46" authorId="0" shapeId="0">
      <text>
        <r>
          <rPr>
            <b/>
            <sz val="9"/>
            <color indexed="81"/>
            <rFont val="Tahoma"/>
            <family val="2"/>
          </rPr>
          <t>Enter number of desired days</t>
        </r>
      </text>
    </comment>
  </commentList>
</comments>
</file>

<file path=xl/sharedStrings.xml><?xml version="1.0" encoding="utf-8"?>
<sst xmlns="http://schemas.openxmlformats.org/spreadsheetml/2006/main" count="54" uniqueCount="44">
  <si>
    <t>Days</t>
  </si>
  <si>
    <t>Units</t>
  </si>
  <si>
    <t>Hours</t>
  </si>
  <si>
    <t>Enter data in yellow fields.</t>
  </si>
  <si>
    <t>Available Employment</t>
  </si>
  <si>
    <t xml:space="preserve">Available Employment </t>
  </si>
  <si>
    <t>Current Total Employment</t>
  </si>
  <si>
    <t>WTUs</t>
  </si>
  <si>
    <t>Direct Instruction - Summer (Maximum 12 WTUs)</t>
  </si>
  <si>
    <t>12 units = full Summer assignment (1 unit/week)</t>
  </si>
  <si>
    <t>3 units = overload for Summer (25% of 12)</t>
  </si>
  <si>
    <t>*** Use calendar year as time period</t>
  </si>
  <si>
    <t>** Corporation hours worked are reported at the end of each month</t>
  </si>
  <si>
    <r>
      <t xml:space="preserve">Special Consultant </t>
    </r>
    <r>
      <rPr>
        <sz val="11"/>
        <color theme="1"/>
        <rFont val="Calibri"/>
        <family val="2"/>
        <scheme val="minor"/>
      </rPr>
      <t>- Enter approved number of Special Consultant days to be worked during the academic year</t>
    </r>
  </si>
  <si>
    <r>
      <t xml:space="preserve">Corporation </t>
    </r>
    <r>
      <rPr>
        <sz val="11"/>
        <color theme="1"/>
        <rFont val="Calibri"/>
        <family val="2"/>
        <scheme val="minor"/>
      </rPr>
      <t>- Enter number of hours worked (or predicted) for academic year**</t>
    </r>
  </si>
  <si>
    <r>
      <t>Predicted Employment</t>
    </r>
    <r>
      <rPr>
        <sz val="11"/>
        <color theme="1"/>
        <rFont val="Calibri"/>
        <family val="2"/>
        <scheme val="minor"/>
      </rPr>
      <t xml:space="preserve"> - Enter desired additional employment</t>
    </r>
  </si>
  <si>
    <r>
      <t xml:space="preserve">Special Consultant </t>
    </r>
    <r>
      <rPr>
        <sz val="11"/>
        <color theme="1"/>
        <rFont val="Calibri"/>
        <family val="2"/>
        <scheme val="minor"/>
      </rPr>
      <t>- Enter approved number of Special Consultant days to be worked during Summer</t>
    </r>
  </si>
  <si>
    <r>
      <t xml:space="preserve">Corporation </t>
    </r>
    <r>
      <rPr>
        <sz val="11"/>
        <color theme="1"/>
        <rFont val="Calibri"/>
        <family val="2"/>
        <scheme val="minor"/>
      </rPr>
      <t>- Enter number of hours worked (or predicted) for Summer**</t>
    </r>
  </si>
  <si>
    <t>Gray indicates cell(s) will auto-populate.</t>
  </si>
  <si>
    <t>* When using academic year, additional employment may be prorated if appointment overlaps with Winter or Summer</t>
  </si>
  <si>
    <t>Red field with red text indicates possible overage and must be reviewed by University Personnel.</t>
  </si>
  <si>
    <r>
      <t xml:space="preserve">Additional WTUs - </t>
    </r>
    <r>
      <rPr>
        <sz val="11"/>
        <color theme="1"/>
        <rFont val="Calibri"/>
        <family val="2"/>
        <scheme val="minor"/>
      </rPr>
      <t xml:space="preserve">Enter number of indirect units </t>
    </r>
    <r>
      <rPr>
        <u/>
        <sz val="11"/>
        <color theme="1"/>
        <rFont val="Calibri"/>
        <family val="2"/>
        <scheme val="minor"/>
      </rPr>
      <t>currently</t>
    </r>
    <r>
      <rPr>
        <sz val="11"/>
        <color theme="1"/>
        <rFont val="Calibri"/>
        <family val="2"/>
        <scheme val="minor"/>
      </rPr>
      <t xml:space="preserve"> assigned over Summer</t>
    </r>
  </si>
  <si>
    <t>Direct Instruction (Fall)</t>
  </si>
  <si>
    <r>
      <t xml:space="preserve">Additional WTUs (Fall)  - </t>
    </r>
    <r>
      <rPr>
        <sz val="11"/>
        <color theme="1"/>
        <rFont val="Calibri"/>
        <family val="2"/>
        <scheme val="minor"/>
      </rPr>
      <t xml:space="preserve">Enter number of indirect units </t>
    </r>
    <r>
      <rPr>
        <u/>
        <sz val="11"/>
        <color theme="1"/>
        <rFont val="Calibri"/>
        <family val="2"/>
        <scheme val="minor"/>
      </rPr>
      <t>currently</t>
    </r>
    <r>
      <rPr>
        <sz val="11"/>
        <color theme="1"/>
        <rFont val="Calibri"/>
        <family val="2"/>
        <scheme val="minor"/>
      </rPr>
      <t xml:space="preserve"> assigned over Fall</t>
    </r>
  </si>
  <si>
    <t>Direct Instruction (Spring)</t>
  </si>
  <si>
    <r>
      <t xml:space="preserve">Additional WTUs (Spring)  - </t>
    </r>
    <r>
      <rPr>
        <sz val="11"/>
        <color theme="1"/>
        <rFont val="Calibri"/>
        <family val="2"/>
        <scheme val="minor"/>
      </rPr>
      <t xml:space="preserve">Enter number of indirect units </t>
    </r>
    <r>
      <rPr>
        <u/>
        <sz val="11"/>
        <color theme="1"/>
        <rFont val="Calibri"/>
        <family val="2"/>
        <scheme val="minor"/>
      </rPr>
      <t>currently</t>
    </r>
    <r>
      <rPr>
        <sz val="11"/>
        <color theme="1"/>
        <rFont val="Calibri"/>
        <family val="2"/>
        <scheme val="minor"/>
      </rPr>
      <t xml:space="preserve"> assigned over Spring</t>
    </r>
  </si>
  <si>
    <t>Calculations for 12-Month Faculty with Additional Appointments ***</t>
  </si>
  <si>
    <t>Calculations for AY Faculty Summer Appointments *</t>
  </si>
  <si>
    <t>Calculations for Additional AY Faculty Appointments*</t>
  </si>
  <si>
    <r>
      <t xml:space="preserve">Additional WTUs (Fall)  - </t>
    </r>
    <r>
      <rPr>
        <sz val="11"/>
        <color theme="1"/>
        <rFont val="Calibri"/>
        <family val="2"/>
        <scheme val="minor"/>
      </rPr>
      <t xml:space="preserve">Enter number of any indirect units </t>
    </r>
    <r>
      <rPr>
        <u/>
        <sz val="11"/>
        <color theme="1"/>
        <rFont val="Calibri"/>
        <family val="2"/>
        <scheme val="minor"/>
      </rPr>
      <t>currently</t>
    </r>
    <r>
      <rPr>
        <sz val="11"/>
        <color theme="1"/>
        <rFont val="Calibri"/>
        <family val="2"/>
        <scheme val="minor"/>
      </rPr>
      <t xml:space="preserve"> assigned over Fall</t>
    </r>
  </si>
  <si>
    <r>
      <t xml:space="preserve">Additional WTUs (Spring)  - </t>
    </r>
    <r>
      <rPr>
        <sz val="11"/>
        <color theme="1"/>
        <rFont val="Calibri"/>
        <family val="2"/>
        <scheme val="minor"/>
      </rPr>
      <t xml:space="preserve">Enter number of any indirect units </t>
    </r>
    <r>
      <rPr>
        <u/>
        <sz val="11"/>
        <color theme="1"/>
        <rFont val="Calibri"/>
        <family val="2"/>
        <scheme val="minor"/>
      </rPr>
      <t>currently</t>
    </r>
    <r>
      <rPr>
        <sz val="11"/>
        <color theme="1"/>
        <rFont val="Calibri"/>
        <family val="2"/>
        <scheme val="minor"/>
      </rPr>
      <t xml:space="preserve"> assigned over Spring</t>
    </r>
  </si>
  <si>
    <r>
      <t xml:space="preserve">Additional WTUs (Summer)  - </t>
    </r>
    <r>
      <rPr>
        <sz val="11"/>
        <color theme="1"/>
        <rFont val="Calibri"/>
        <family val="2"/>
        <scheme val="minor"/>
      </rPr>
      <t xml:space="preserve">Enter number of indirect units </t>
    </r>
    <r>
      <rPr>
        <u/>
        <sz val="11"/>
        <color theme="1"/>
        <rFont val="Calibri"/>
        <family val="2"/>
        <scheme val="minor"/>
      </rPr>
      <t>currently</t>
    </r>
    <r>
      <rPr>
        <sz val="11"/>
        <color theme="1"/>
        <rFont val="Calibri"/>
        <family val="2"/>
        <scheme val="minor"/>
      </rPr>
      <t xml:space="preserve"> assigned over Summer</t>
    </r>
  </si>
  <si>
    <r>
      <t>Staff FTE (if applicable)</t>
    </r>
    <r>
      <rPr>
        <sz val="11"/>
        <color theme="1"/>
        <rFont val="Calibri"/>
        <family val="2"/>
        <scheme val="minor"/>
      </rPr>
      <t xml:space="preserve"> - Enter standard weekly hours</t>
    </r>
  </si>
  <si>
    <r>
      <t xml:space="preserve">Special Consultant </t>
    </r>
    <r>
      <rPr>
        <sz val="11"/>
        <color theme="1"/>
        <rFont val="Calibri"/>
        <family val="2"/>
        <scheme val="minor"/>
      </rPr>
      <t xml:space="preserve">- Enter approved number of Special Consultant days to be worked </t>
    </r>
    <r>
      <rPr>
        <b/>
        <sz val="11"/>
        <color theme="1"/>
        <rFont val="Calibri"/>
        <family val="2"/>
        <scheme val="minor"/>
      </rPr>
      <t>during contract days</t>
    </r>
  </si>
  <si>
    <r>
      <t xml:space="preserve">Corporation </t>
    </r>
    <r>
      <rPr>
        <sz val="11"/>
        <color theme="1"/>
        <rFont val="Calibri"/>
        <family val="2"/>
        <scheme val="minor"/>
      </rPr>
      <t xml:space="preserve">- Enter number of hours worked (or predicted) </t>
    </r>
    <r>
      <rPr>
        <b/>
        <sz val="11"/>
        <color theme="1"/>
        <rFont val="Calibri"/>
        <family val="2"/>
        <scheme val="minor"/>
      </rPr>
      <t>during contract days</t>
    </r>
    <r>
      <rPr>
        <sz val="11"/>
        <color theme="1"/>
        <rFont val="Calibri"/>
        <family val="2"/>
        <scheme val="minor"/>
      </rPr>
      <t>**</t>
    </r>
  </si>
  <si>
    <r>
      <t xml:space="preserve">Extended Education/Additional WTUs - </t>
    </r>
    <r>
      <rPr>
        <sz val="11"/>
        <color theme="1"/>
        <rFont val="Calibri"/>
        <family val="2"/>
        <scheme val="minor"/>
      </rPr>
      <t xml:space="preserve">Enter number of additional units </t>
    </r>
    <r>
      <rPr>
        <u/>
        <sz val="11"/>
        <color theme="1"/>
        <rFont val="Calibri"/>
        <family val="2"/>
        <scheme val="minor"/>
      </rPr>
      <t>currently</t>
    </r>
    <r>
      <rPr>
        <sz val="11"/>
        <color theme="1"/>
        <rFont val="Calibri"/>
        <family val="2"/>
        <scheme val="minor"/>
      </rPr>
      <t xml:space="preserve"> assigned </t>
    </r>
    <r>
      <rPr>
        <b/>
        <sz val="11"/>
        <color theme="1"/>
        <rFont val="Calibri"/>
        <family val="2"/>
        <scheme val="minor"/>
      </rPr>
      <t>during contract days</t>
    </r>
  </si>
  <si>
    <r>
      <t>Predicted Employment</t>
    </r>
    <r>
      <rPr>
        <sz val="11"/>
        <color theme="1"/>
        <rFont val="Calibri"/>
        <family val="2"/>
        <scheme val="minor"/>
      </rPr>
      <t xml:space="preserve"> - Enter desired additional employment </t>
    </r>
    <r>
      <rPr>
        <b/>
        <sz val="11"/>
        <color theme="1"/>
        <rFont val="Calibri"/>
        <family val="2"/>
        <scheme val="minor"/>
      </rPr>
      <t>during contract days</t>
    </r>
  </si>
  <si>
    <t>1 unit = 47 hours ((175 x 8)/30 units)</t>
  </si>
  <si>
    <t>Maximum Additional Employment = 25% FTE or 10.5 WTUs or 493.5 hours</t>
  </si>
  <si>
    <t>Maximum Additional Employment = 7.5 WTUs or 352.5 hours</t>
  </si>
  <si>
    <t>Maximum Additional Employment = 3 WTUs or 141 hours</t>
  </si>
  <si>
    <t>Direct Instruction (Summer) - Maximum of 12 WTUs</t>
  </si>
  <si>
    <t>Direct Instruction (Fall) - Maximum of 15 WTUs</t>
  </si>
  <si>
    <t>Direct Instruction (Spring) - Maximum of 15 WTUs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</si>
</sst>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9C0006"/>
      <name val="Arial"/>
      <family val="2"/>
    </font>
    <font>
      <sz val="11"/>
      <color rgb="FF9C0006"/>
      <name val="Calibri"/>
      <family val="2"/>
      <scheme val="minor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5" borderId="0" applyNumberFormat="0" applyBorder="0" applyAlignment="0" applyProtection="0"/>
  </cellStyleXfs>
  <cellXfs count="50">
    <xf numFmtId="0" fontId="0" fillId="0" borderId="0" xfId="0"/>
    <xf numFmtId="164" fontId="0" fillId="0" borderId="0" xfId="0" applyNumberFormat="1"/>
    <xf numFmtId="1" fontId="0" fillId="0" borderId="0" xfId="0" applyNumberFormat="1"/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164" fontId="0" fillId="2" borderId="1" xfId="0" applyNumberFormat="1" applyFont="1" applyFill="1" applyBorder="1" applyAlignment="1" applyProtection="1">
      <alignment horizontal="center"/>
      <protection locked="0"/>
    </xf>
    <xf numFmtId="164" fontId="0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0" fillId="0" borderId="0" xfId="0" applyFont="1" applyAlignment="1"/>
    <xf numFmtId="0" fontId="5" fillId="0" borderId="0" xfId="1" applyFont="1" applyFill="1"/>
    <xf numFmtId="2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Protection="1"/>
    <xf numFmtId="0" fontId="1" fillId="0" borderId="1" xfId="0" applyFont="1" applyBorder="1" applyAlignment="1" applyProtection="1"/>
    <xf numFmtId="0" fontId="1" fillId="0" borderId="1" xfId="0" applyFont="1" applyBorder="1" applyAlignment="1" applyProtection="1">
      <alignment horizontal="center"/>
    </xf>
    <xf numFmtId="0" fontId="1" fillId="0" borderId="1" xfId="0" applyFont="1" applyFill="1" applyBorder="1" applyAlignment="1" applyProtection="1"/>
    <xf numFmtId="0" fontId="1" fillId="4" borderId="1" xfId="0" applyFont="1" applyFill="1" applyBorder="1" applyAlignment="1" applyProtection="1">
      <alignment horizontal="center"/>
    </xf>
    <xf numFmtId="164" fontId="0" fillId="3" borderId="1" xfId="0" applyNumberFormat="1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/>
    <xf numFmtId="0" fontId="0" fillId="4" borderId="1" xfId="0" applyFont="1" applyFill="1" applyBorder="1" applyAlignment="1" applyProtection="1">
      <alignment horizontal="center"/>
    </xf>
    <xf numFmtId="0" fontId="0" fillId="4" borderId="1" xfId="0" applyFont="1" applyFill="1" applyBorder="1" applyAlignment="1" applyProtection="1">
      <alignment horizontal="center" vertical="center"/>
    </xf>
    <xf numFmtId="164" fontId="0" fillId="4" borderId="1" xfId="0" applyNumberFormat="1" applyFont="1" applyFill="1" applyBorder="1" applyAlignment="1" applyProtection="1">
      <alignment horizontal="center" vertical="center"/>
    </xf>
    <xf numFmtId="164" fontId="0" fillId="3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/>
    <xf numFmtId="2" fontId="0" fillId="0" borderId="0" xfId="0" applyNumberFormat="1" applyFont="1" applyFill="1" applyBorder="1" applyAlignment="1" applyProtection="1">
      <alignment horizontal="center" vertical="center"/>
    </xf>
    <xf numFmtId="164" fontId="0" fillId="0" borderId="0" xfId="0" applyNumberFormat="1" applyFont="1" applyFill="1" applyBorder="1" applyAlignment="1" applyProtection="1">
      <alignment horizontal="center" vertical="center"/>
    </xf>
    <xf numFmtId="1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/>
    <xf numFmtId="0" fontId="0" fillId="0" borderId="0" xfId="0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center" vertical="center"/>
    </xf>
    <xf numFmtId="0" fontId="0" fillId="4" borderId="0" xfId="0" applyFont="1" applyFill="1" applyAlignment="1" applyProtection="1"/>
    <xf numFmtId="0" fontId="0" fillId="0" borderId="0" xfId="0" applyFont="1" applyBorder="1" applyAlignment="1" applyProtection="1"/>
    <xf numFmtId="0" fontId="0" fillId="0" borderId="0" xfId="0" applyFont="1" applyAlignment="1" applyProtection="1"/>
    <xf numFmtId="164" fontId="1" fillId="3" borderId="1" xfId="0" applyNumberFormat="1" applyFont="1" applyFill="1" applyBorder="1" applyAlignment="1" applyProtection="1">
      <alignment horizontal="center"/>
    </xf>
    <xf numFmtId="0" fontId="1" fillId="4" borderId="0" xfId="0" applyFont="1" applyFill="1" applyBorder="1" applyAlignment="1" applyProtection="1"/>
    <xf numFmtId="0" fontId="0" fillId="4" borderId="0" xfId="0" applyFont="1" applyFill="1" applyBorder="1" applyAlignment="1" applyProtection="1">
      <alignment horizontal="center" vertical="center"/>
    </xf>
    <xf numFmtId="164" fontId="1" fillId="4" borderId="0" xfId="0" applyNumberFormat="1" applyFont="1" applyFill="1" applyBorder="1" applyAlignment="1" applyProtection="1">
      <alignment horizontal="center" vertical="center"/>
    </xf>
    <xf numFmtId="0" fontId="0" fillId="4" borderId="0" xfId="0" applyFont="1" applyFill="1" applyBorder="1" applyAlignment="1" applyProtection="1">
      <alignment horizontal="center"/>
    </xf>
    <xf numFmtId="164" fontId="0" fillId="4" borderId="0" xfId="0" applyNumberFormat="1" applyFont="1" applyFill="1" applyBorder="1" applyAlignment="1" applyProtection="1">
      <alignment horizontal="center"/>
    </xf>
    <xf numFmtId="0" fontId="0" fillId="4" borderId="0" xfId="0" applyFont="1" applyFill="1" applyBorder="1" applyAlignment="1" applyProtection="1"/>
    <xf numFmtId="0" fontId="0" fillId="0" borderId="0" xfId="0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0" fontId="0" fillId="3" borderId="0" xfId="0" applyFont="1" applyFill="1" applyBorder="1" applyAlignment="1" applyProtection="1">
      <alignment horizontal="center"/>
    </xf>
    <xf numFmtId="0" fontId="5" fillId="5" borderId="0" xfId="1" applyFont="1" applyAlignment="1" applyProtection="1">
      <alignment horizontal="center"/>
    </xf>
    <xf numFmtId="164" fontId="0" fillId="0" borderId="3" xfId="0" applyNumberFormat="1" applyFont="1" applyFill="1" applyBorder="1" applyAlignment="1" applyProtection="1">
      <alignment horizontal="center" vertical="center"/>
    </xf>
  </cellXfs>
  <cellStyles count="2">
    <cellStyle name="Bad" xfId="1" builtinId="27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tabSelected="1" zoomScale="130" zoomScaleNormal="130" workbookViewId="0">
      <pane ySplit="3" topLeftCell="A4" activePane="bottomLeft" state="frozen"/>
      <selection pane="bottomLeft" sqref="A1:E1"/>
    </sheetView>
  </sheetViews>
  <sheetFormatPr defaultRowHeight="15" x14ac:dyDescent="0.25"/>
  <cols>
    <col min="1" max="1" width="112" style="10" bestFit="1" customWidth="1"/>
    <col min="2" max="2" width="6.28515625" style="10" bestFit="1" customWidth="1"/>
    <col min="3" max="3" width="5.7109375" style="10" bestFit="1" customWidth="1"/>
    <col min="4" max="4" width="8.42578125" style="10" bestFit="1" customWidth="1"/>
    <col min="5" max="5" width="9.5703125" style="10" bestFit="1" customWidth="1"/>
    <col min="6" max="6" width="25" style="10" bestFit="1" customWidth="1"/>
    <col min="7" max="7" width="19.7109375" style="10" bestFit="1" customWidth="1"/>
    <col min="8" max="8" width="28.5703125" style="10" bestFit="1" customWidth="1"/>
    <col min="9" max="16384" width="9.140625" style="10"/>
  </cols>
  <sheetData>
    <row r="1" spans="1:8" x14ac:dyDescent="0.25">
      <c r="A1" s="46" t="s">
        <v>3</v>
      </c>
      <c r="B1" s="46"/>
      <c r="C1" s="46"/>
      <c r="D1" s="46"/>
      <c r="E1" s="46"/>
    </row>
    <row r="2" spans="1:8" x14ac:dyDescent="0.25">
      <c r="A2" s="47" t="s">
        <v>18</v>
      </c>
      <c r="B2" s="47"/>
      <c r="C2" s="47"/>
      <c r="D2" s="47"/>
      <c r="E2" s="47"/>
      <c r="F2" s="3"/>
      <c r="G2" s="3"/>
      <c r="H2" s="12"/>
    </row>
    <row r="3" spans="1:8" x14ac:dyDescent="0.25">
      <c r="A3" s="48" t="s">
        <v>20</v>
      </c>
      <c r="B3" s="48"/>
      <c r="C3" s="48"/>
      <c r="D3" s="48"/>
      <c r="E3" s="48"/>
      <c r="F3" s="3"/>
      <c r="G3" s="3"/>
      <c r="H3" s="12"/>
    </row>
    <row r="4" spans="1:8" x14ac:dyDescent="0.25">
      <c r="A4" s="14"/>
      <c r="B4" s="14"/>
      <c r="C4" s="14"/>
      <c r="D4" s="14"/>
      <c r="E4" s="14"/>
      <c r="F4" s="3"/>
      <c r="G4" s="3"/>
      <c r="H4" s="12"/>
    </row>
    <row r="5" spans="1:8" x14ac:dyDescent="0.25">
      <c r="A5" s="45" t="s">
        <v>28</v>
      </c>
      <c r="B5" s="45"/>
      <c r="C5" s="45"/>
      <c r="D5" s="45"/>
      <c r="E5" s="45"/>
    </row>
    <row r="6" spans="1:8" x14ac:dyDescent="0.25">
      <c r="A6" s="15"/>
      <c r="B6" s="16" t="s">
        <v>2</v>
      </c>
      <c r="C6" s="16" t="s">
        <v>1</v>
      </c>
      <c r="D6" s="16" t="s">
        <v>0</v>
      </c>
      <c r="E6" s="16" t="s">
        <v>2</v>
      </c>
    </row>
    <row r="7" spans="1:8" x14ac:dyDescent="0.25">
      <c r="A7" s="17" t="s">
        <v>32</v>
      </c>
      <c r="B7" s="5">
        <v>0</v>
      </c>
      <c r="C7" s="18"/>
      <c r="D7" s="18"/>
      <c r="E7" s="19">
        <f>Calculations!B6</f>
        <v>0</v>
      </c>
    </row>
    <row r="8" spans="1:8" x14ac:dyDescent="0.25">
      <c r="A8" s="15" t="s">
        <v>22</v>
      </c>
      <c r="B8" s="20"/>
      <c r="C8" s="13">
        <v>0</v>
      </c>
      <c r="D8" s="21"/>
      <c r="E8" s="19">
        <f>C8*47</f>
        <v>0</v>
      </c>
    </row>
    <row r="9" spans="1:8" x14ac:dyDescent="0.25">
      <c r="A9" s="15" t="s">
        <v>29</v>
      </c>
      <c r="B9" s="20"/>
      <c r="C9" s="13">
        <v>0</v>
      </c>
      <c r="D9" s="21"/>
      <c r="E9" s="19">
        <f t="shared" ref="E9:E12" si="0">C9*47</f>
        <v>0</v>
      </c>
    </row>
    <row r="10" spans="1:8" x14ac:dyDescent="0.25">
      <c r="A10" s="15" t="s">
        <v>24</v>
      </c>
      <c r="B10" s="20"/>
      <c r="C10" s="13">
        <v>0</v>
      </c>
      <c r="D10" s="21"/>
      <c r="E10" s="19">
        <f t="shared" si="0"/>
        <v>0</v>
      </c>
    </row>
    <row r="11" spans="1:8" x14ac:dyDescent="0.25">
      <c r="A11" s="15" t="s">
        <v>30</v>
      </c>
      <c r="B11" s="20"/>
      <c r="C11" s="13">
        <v>0</v>
      </c>
      <c r="D11" s="21"/>
      <c r="E11" s="19">
        <f t="shared" si="0"/>
        <v>0</v>
      </c>
    </row>
    <row r="12" spans="1:8" x14ac:dyDescent="0.25">
      <c r="A12" s="15" t="s">
        <v>35</v>
      </c>
      <c r="B12" s="22"/>
      <c r="C12" s="9">
        <v>0</v>
      </c>
      <c r="D12" s="23"/>
      <c r="E12" s="19">
        <f t="shared" si="0"/>
        <v>0</v>
      </c>
    </row>
    <row r="13" spans="1:8" x14ac:dyDescent="0.25">
      <c r="A13" s="15" t="s">
        <v>33</v>
      </c>
      <c r="B13" s="22"/>
      <c r="C13" s="22"/>
      <c r="D13" s="7">
        <v>0</v>
      </c>
      <c r="E13" s="24">
        <f>(D13*8)</f>
        <v>0</v>
      </c>
    </row>
    <row r="14" spans="1:8" x14ac:dyDescent="0.25">
      <c r="A14" s="17" t="s">
        <v>34</v>
      </c>
      <c r="B14" s="22"/>
      <c r="C14" s="22"/>
      <c r="D14" s="22"/>
      <c r="E14" s="6">
        <v>0</v>
      </c>
    </row>
    <row r="15" spans="1:8" x14ac:dyDescent="0.25">
      <c r="A15" s="17" t="s">
        <v>6</v>
      </c>
      <c r="B15" s="25"/>
      <c r="C15" s="25"/>
      <c r="D15" s="25"/>
      <c r="E15" s="26">
        <f>SUM(E7:E14)</f>
        <v>0</v>
      </c>
    </row>
    <row r="16" spans="1:8" x14ac:dyDescent="0.25">
      <c r="A16" s="17" t="s">
        <v>36</v>
      </c>
      <c r="B16" s="6">
        <v>0</v>
      </c>
      <c r="C16" s="6">
        <v>0</v>
      </c>
      <c r="D16" s="8">
        <v>0</v>
      </c>
      <c r="E16" s="26">
        <f>Calculations!A4</f>
        <v>0</v>
      </c>
    </row>
    <row r="17" spans="1:5" x14ac:dyDescent="0.25">
      <c r="A17" s="27"/>
      <c r="B17" s="28"/>
      <c r="C17" s="29"/>
      <c r="D17" s="30"/>
      <c r="E17" s="49"/>
    </row>
    <row r="18" spans="1:5" x14ac:dyDescent="0.25">
      <c r="A18" s="31"/>
      <c r="B18" s="32"/>
      <c r="C18" s="32"/>
      <c r="D18" s="32"/>
      <c r="E18" s="29"/>
    </row>
    <row r="19" spans="1:5" x14ac:dyDescent="0.25">
      <c r="A19" s="27" t="s">
        <v>39</v>
      </c>
      <c r="B19" s="32"/>
      <c r="C19" s="32"/>
      <c r="D19" s="32"/>
      <c r="E19" s="33">
        <f>37.5*47</f>
        <v>1762.5</v>
      </c>
    </row>
    <row r="20" spans="1:5" x14ac:dyDescent="0.25">
      <c r="A20" s="27" t="s">
        <v>4</v>
      </c>
      <c r="B20" s="32"/>
      <c r="C20" s="32"/>
      <c r="D20" s="32"/>
      <c r="E20" s="33">
        <f>E19-(E15+E16)</f>
        <v>1762.5</v>
      </c>
    </row>
    <row r="21" spans="1:5" x14ac:dyDescent="0.25">
      <c r="A21" s="34"/>
      <c r="B21" s="34"/>
      <c r="C21" s="34"/>
      <c r="D21" s="34"/>
      <c r="E21" s="34"/>
    </row>
    <row r="22" spans="1:5" x14ac:dyDescent="0.25">
      <c r="A22" s="45" t="s">
        <v>26</v>
      </c>
      <c r="B22" s="45"/>
      <c r="C22" s="45"/>
      <c r="D22" s="45"/>
      <c r="E22" s="35"/>
    </row>
    <row r="23" spans="1:5" x14ac:dyDescent="0.25">
      <c r="A23" s="15"/>
      <c r="B23" s="16" t="s">
        <v>7</v>
      </c>
      <c r="C23" s="16" t="s">
        <v>0</v>
      </c>
      <c r="D23" s="16" t="s">
        <v>2</v>
      </c>
      <c r="E23" s="36"/>
    </row>
    <row r="24" spans="1:5" x14ac:dyDescent="0.25">
      <c r="A24" s="15" t="s">
        <v>42</v>
      </c>
      <c r="B24" s="13">
        <v>0</v>
      </c>
      <c r="C24" s="21"/>
      <c r="D24" s="19">
        <f t="shared" ref="D24:D29" si="1">B24*47</f>
        <v>0</v>
      </c>
      <c r="E24" s="36"/>
    </row>
    <row r="25" spans="1:5" x14ac:dyDescent="0.25">
      <c r="A25" s="15" t="s">
        <v>23</v>
      </c>
      <c r="B25" s="13">
        <v>0</v>
      </c>
      <c r="C25" s="21"/>
      <c r="D25" s="19">
        <f t="shared" si="1"/>
        <v>0</v>
      </c>
      <c r="E25" s="36"/>
    </row>
    <row r="26" spans="1:5" x14ac:dyDescent="0.25">
      <c r="A26" s="15" t="s">
        <v>43</v>
      </c>
      <c r="B26" s="13">
        <v>0</v>
      </c>
      <c r="C26" s="21"/>
      <c r="D26" s="19">
        <f t="shared" si="1"/>
        <v>0</v>
      </c>
      <c r="E26" s="36"/>
    </row>
    <row r="27" spans="1:5" x14ac:dyDescent="0.25">
      <c r="A27" s="15" t="s">
        <v>25</v>
      </c>
      <c r="B27" s="13">
        <v>0</v>
      </c>
      <c r="C27" s="21"/>
      <c r="D27" s="19">
        <f t="shared" si="1"/>
        <v>0</v>
      </c>
      <c r="E27" s="36"/>
    </row>
    <row r="28" spans="1:5" x14ac:dyDescent="0.25">
      <c r="A28" s="15" t="s">
        <v>41</v>
      </c>
      <c r="B28" s="13">
        <v>0</v>
      </c>
      <c r="C28" s="21"/>
      <c r="D28" s="19">
        <f t="shared" si="1"/>
        <v>0</v>
      </c>
      <c r="E28" s="36"/>
    </row>
    <row r="29" spans="1:5" x14ac:dyDescent="0.25">
      <c r="A29" s="15" t="s">
        <v>31</v>
      </c>
      <c r="B29" s="13">
        <v>0</v>
      </c>
      <c r="C29" s="21"/>
      <c r="D29" s="19">
        <f t="shared" si="1"/>
        <v>0</v>
      </c>
      <c r="E29" s="36"/>
    </row>
    <row r="30" spans="1:5" x14ac:dyDescent="0.25">
      <c r="A30" s="15" t="s">
        <v>13</v>
      </c>
      <c r="B30" s="22"/>
      <c r="C30" s="7">
        <v>0</v>
      </c>
      <c r="D30" s="24">
        <f>(C30*8)</f>
        <v>0</v>
      </c>
      <c r="E30" s="36"/>
    </row>
    <row r="31" spans="1:5" x14ac:dyDescent="0.25">
      <c r="A31" s="17" t="s">
        <v>14</v>
      </c>
      <c r="B31" s="22"/>
      <c r="C31" s="22"/>
      <c r="D31" s="6">
        <v>0</v>
      </c>
      <c r="E31" s="36"/>
    </row>
    <row r="32" spans="1:5" x14ac:dyDescent="0.25">
      <c r="A32" s="17" t="s">
        <v>6</v>
      </c>
      <c r="B32" s="25"/>
      <c r="C32" s="25"/>
      <c r="D32" s="26">
        <f>SUM(D24:D31)</f>
        <v>0</v>
      </c>
      <c r="E32" s="36"/>
    </row>
    <row r="33" spans="1:6" x14ac:dyDescent="0.25">
      <c r="A33" s="17" t="s">
        <v>15</v>
      </c>
      <c r="B33" s="9">
        <v>0</v>
      </c>
      <c r="C33" s="8">
        <v>0</v>
      </c>
      <c r="D33" s="37">
        <f>SUM(Calculations!A8:A9)</f>
        <v>0</v>
      </c>
      <c r="E33" s="36"/>
    </row>
    <row r="34" spans="1:6" x14ac:dyDescent="0.25">
      <c r="A34" s="27"/>
      <c r="B34" s="29"/>
      <c r="C34" s="30"/>
      <c r="D34" s="49"/>
      <c r="E34" s="36"/>
    </row>
    <row r="35" spans="1:6" x14ac:dyDescent="0.25">
      <c r="A35" s="31"/>
      <c r="B35" s="32"/>
      <c r="C35" s="32"/>
      <c r="D35" s="32"/>
      <c r="E35" s="29"/>
    </row>
    <row r="36" spans="1:6" x14ac:dyDescent="0.25">
      <c r="A36" s="27" t="s">
        <v>38</v>
      </c>
      <c r="B36" s="32"/>
      <c r="C36" s="32"/>
      <c r="D36" s="33">
        <f>52.5*47</f>
        <v>2467.5</v>
      </c>
      <c r="E36" s="36"/>
      <c r="F36" s="4"/>
    </row>
    <row r="37" spans="1:6" x14ac:dyDescent="0.25">
      <c r="A37" s="27" t="s">
        <v>4</v>
      </c>
      <c r="B37" s="32"/>
      <c r="C37" s="32"/>
      <c r="D37" s="33">
        <f>D36-(D32+D33)</f>
        <v>2467.5</v>
      </c>
      <c r="E37" s="36"/>
    </row>
    <row r="38" spans="1:6" x14ac:dyDescent="0.25">
      <c r="A38" s="38"/>
      <c r="B38" s="39"/>
      <c r="C38" s="39"/>
      <c r="D38" s="40"/>
      <c r="E38" s="36"/>
    </row>
    <row r="39" spans="1:6" x14ac:dyDescent="0.25">
      <c r="A39" s="45" t="s">
        <v>27</v>
      </c>
      <c r="B39" s="45"/>
      <c r="C39" s="45"/>
      <c r="D39" s="45"/>
      <c r="E39" s="36"/>
    </row>
    <row r="40" spans="1:6" x14ac:dyDescent="0.25">
      <c r="A40" s="15"/>
      <c r="B40" s="16" t="s">
        <v>1</v>
      </c>
      <c r="C40" s="16" t="s">
        <v>0</v>
      </c>
      <c r="D40" s="16" t="s">
        <v>2</v>
      </c>
      <c r="E40" s="36"/>
    </row>
    <row r="41" spans="1:6" x14ac:dyDescent="0.25">
      <c r="A41" s="15" t="s">
        <v>8</v>
      </c>
      <c r="B41" s="13">
        <v>0</v>
      </c>
      <c r="C41" s="21"/>
      <c r="D41" s="19">
        <f>B41*47</f>
        <v>0</v>
      </c>
      <c r="E41" s="36"/>
    </row>
    <row r="42" spans="1:6" x14ac:dyDescent="0.25">
      <c r="A42" s="15" t="s">
        <v>21</v>
      </c>
      <c r="B42" s="9">
        <v>0</v>
      </c>
      <c r="C42" s="23"/>
      <c r="D42" s="19">
        <f>B42*47</f>
        <v>0</v>
      </c>
      <c r="E42" s="36"/>
    </row>
    <row r="43" spans="1:6" x14ac:dyDescent="0.25">
      <c r="A43" s="15" t="s">
        <v>16</v>
      </c>
      <c r="B43" s="22"/>
      <c r="C43" s="7">
        <v>0</v>
      </c>
      <c r="D43" s="24">
        <f>(C43*8)</f>
        <v>0</v>
      </c>
      <c r="E43" s="36"/>
    </row>
    <row r="44" spans="1:6" x14ac:dyDescent="0.25">
      <c r="A44" s="17" t="s">
        <v>17</v>
      </c>
      <c r="B44" s="22"/>
      <c r="C44" s="22"/>
      <c r="D44" s="6">
        <v>0</v>
      </c>
      <c r="E44" s="36"/>
    </row>
    <row r="45" spans="1:6" x14ac:dyDescent="0.25">
      <c r="A45" s="17" t="s">
        <v>6</v>
      </c>
      <c r="B45" s="25"/>
      <c r="C45" s="25"/>
      <c r="D45" s="26">
        <f>SUM(D41:D44)</f>
        <v>0</v>
      </c>
      <c r="E45" s="36"/>
    </row>
    <row r="46" spans="1:6" x14ac:dyDescent="0.25">
      <c r="A46" s="17" t="s">
        <v>15</v>
      </c>
      <c r="B46" s="9">
        <v>0</v>
      </c>
      <c r="C46" s="8">
        <v>0</v>
      </c>
      <c r="D46" s="37">
        <f>SUM(Calculations!A12:A13)</f>
        <v>0</v>
      </c>
      <c r="E46" s="36"/>
    </row>
    <row r="47" spans="1:6" x14ac:dyDescent="0.25">
      <c r="A47" s="27"/>
      <c r="B47" s="29"/>
      <c r="C47" s="30"/>
      <c r="D47" s="49"/>
      <c r="E47" s="36"/>
    </row>
    <row r="48" spans="1:6" x14ac:dyDescent="0.25">
      <c r="A48" s="31"/>
      <c r="B48" s="32"/>
      <c r="C48" s="32"/>
      <c r="D48" s="32"/>
      <c r="E48" s="36"/>
    </row>
    <row r="49" spans="1:5" x14ac:dyDescent="0.25">
      <c r="A49" s="27" t="s">
        <v>40</v>
      </c>
      <c r="B49" s="32"/>
      <c r="C49" s="32"/>
      <c r="D49" s="33">
        <f>(15*47)</f>
        <v>705</v>
      </c>
      <c r="E49" s="36"/>
    </row>
    <row r="50" spans="1:5" x14ac:dyDescent="0.25">
      <c r="A50" s="27" t="s">
        <v>5</v>
      </c>
      <c r="B50" s="32"/>
      <c r="C50" s="32"/>
      <c r="D50" s="33">
        <f>D49-(D45+D46)</f>
        <v>705</v>
      </c>
      <c r="E50" s="36"/>
    </row>
    <row r="51" spans="1:5" x14ac:dyDescent="0.25">
      <c r="A51" s="38"/>
      <c r="B51" s="41"/>
      <c r="C51" s="42"/>
      <c r="D51" s="41"/>
      <c r="E51" s="43"/>
    </row>
    <row r="52" spans="1:5" x14ac:dyDescent="0.25">
      <c r="A52" s="27"/>
      <c r="B52" s="44"/>
      <c r="C52" s="44"/>
      <c r="D52" s="44"/>
      <c r="E52" s="35"/>
    </row>
    <row r="53" spans="1:5" x14ac:dyDescent="0.25">
      <c r="A53" s="36"/>
      <c r="B53" s="36"/>
      <c r="C53" s="36"/>
      <c r="D53" s="36"/>
      <c r="E53" s="36"/>
    </row>
    <row r="54" spans="1:5" x14ac:dyDescent="0.25">
      <c r="A54" s="36" t="s">
        <v>19</v>
      </c>
      <c r="B54" s="36"/>
      <c r="C54" s="36"/>
      <c r="D54" s="36"/>
      <c r="E54" s="36"/>
    </row>
    <row r="55" spans="1:5" x14ac:dyDescent="0.25">
      <c r="A55" s="14" t="s">
        <v>12</v>
      </c>
      <c r="B55" s="36"/>
      <c r="C55" s="36"/>
      <c r="D55" s="36"/>
      <c r="E55" s="36"/>
    </row>
    <row r="56" spans="1:5" x14ac:dyDescent="0.25">
      <c r="A56" s="36" t="s">
        <v>11</v>
      </c>
      <c r="B56" s="36"/>
      <c r="C56" s="36"/>
      <c r="D56" s="36"/>
      <c r="E56" s="36"/>
    </row>
    <row r="57" spans="1:5" x14ac:dyDescent="0.25">
      <c r="A57" s="36"/>
      <c r="B57" s="36"/>
      <c r="C57" s="36"/>
      <c r="D57" s="36"/>
      <c r="E57" s="36"/>
    </row>
    <row r="58" spans="1:5" x14ac:dyDescent="0.25">
      <c r="A58" s="36" t="s">
        <v>37</v>
      </c>
      <c r="B58" s="36"/>
      <c r="C58" s="36"/>
      <c r="D58" s="36"/>
      <c r="E58" s="36"/>
    </row>
    <row r="59" spans="1:5" x14ac:dyDescent="0.25">
      <c r="A59" s="36" t="s">
        <v>9</v>
      </c>
      <c r="B59" s="36"/>
      <c r="C59" s="36"/>
      <c r="D59" s="36"/>
      <c r="E59" s="36"/>
    </row>
    <row r="60" spans="1:5" x14ac:dyDescent="0.25">
      <c r="A60" s="36" t="s">
        <v>10</v>
      </c>
      <c r="B60" s="36"/>
      <c r="C60" s="36"/>
      <c r="D60" s="36"/>
      <c r="E60" s="36"/>
    </row>
    <row r="61" spans="1:5" x14ac:dyDescent="0.25">
      <c r="A61" s="11"/>
      <c r="B61" s="11"/>
      <c r="C61" s="11"/>
      <c r="D61" s="11"/>
      <c r="E61" s="11"/>
    </row>
  </sheetData>
  <sheetProtection algorithmName="SHA-512" hashValue="kpf0E3sQhavFFiNpMioE4WCpeXBXqaefZGHVMdlntO6kEz+GmZcVoCTLOYCKFcUD0zKUefuo+CvhEcs8aoQY7A==" saltValue="h9CHHT/nGbOBxkGD9S7Nyg==" spinCount="100000" sheet="1" objects="1" scenarios="1"/>
  <mergeCells count="6">
    <mergeCell ref="A22:D22"/>
    <mergeCell ref="A5:E5"/>
    <mergeCell ref="A39:D39"/>
    <mergeCell ref="A1:E1"/>
    <mergeCell ref="A2:E2"/>
    <mergeCell ref="A3:E3"/>
  </mergeCells>
  <conditionalFormatting sqref="D37:D38">
    <cfRule type="cellIs" dxfId="32" priority="62" operator="lessThan">
      <formula>0</formula>
    </cfRule>
    <cfRule type="cellIs" dxfId="31" priority="63" operator="greaterThan">
      <formula>0</formula>
    </cfRule>
  </conditionalFormatting>
  <conditionalFormatting sqref="E20">
    <cfRule type="cellIs" dxfId="30" priority="59" operator="lessThan">
      <formula>0</formula>
    </cfRule>
    <cfRule type="cellIs" dxfId="29" priority="60" operator="greaterThan">
      <formula>0</formula>
    </cfRule>
  </conditionalFormatting>
  <conditionalFormatting sqref="B24:B29">
    <cfRule type="cellIs" dxfId="28" priority="49" operator="greaterThan">
      <formula>15</formula>
    </cfRule>
    <cfRule type="cellIs" dxfId="27" priority="58" operator="greaterThan">
      <formula>15</formula>
    </cfRule>
  </conditionalFormatting>
  <conditionalFormatting sqref="D50">
    <cfRule type="cellIs" dxfId="26" priority="53" operator="lessThan">
      <formula>0</formula>
    </cfRule>
    <cfRule type="cellIs" dxfId="25" priority="54" operator="greaterThan">
      <formula>0</formula>
    </cfRule>
  </conditionalFormatting>
  <conditionalFormatting sqref="B41">
    <cfRule type="cellIs" dxfId="24" priority="50" operator="greaterThan">
      <formula>12</formula>
    </cfRule>
    <cfRule type="cellIs" dxfId="23" priority="52" operator="greaterThan">
      <formula>15</formula>
    </cfRule>
  </conditionalFormatting>
  <conditionalFormatting sqref="B34">
    <cfRule type="cellIs" dxfId="22" priority="43" operator="greaterThan">
      <formula>7.5</formula>
    </cfRule>
    <cfRule type="cellIs" dxfId="21" priority="47" operator="greaterThan">
      <formula>7.5</formula>
    </cfRule>
  </conditionalFormatting>
  <conditionalFormatting sqref="B41:B42">
    <cfRule type="cellIs" dxfId="20" priority="46" operator="greaterThan">
      <formula>12</formula>
    </cfRule>
  </conditionalFormatting>
  <conditionalFormatting sqref="B47">
    <cfRule type="cellIs" dxfId="19" priority="45" operator="greaterThan">
      <formula>3</formula>
    </cfRule>
  </conditionalFormatting>
  <conditionalFormatting sqref="D47">
    <cfRule type="cellIs" dxfId="18" priority="44" operator="greaterThan">
      <formula>141</formula>
    </cfRule>
  </conditionalFormatting>
  <conditionalFormatting sqref="D34">
    <cfRule type="cellIs" dxfId="17" priority="42" operator="greaterThan">
      <formula>493.5</formula>
    </cfRule>
  </conditionalFormatting>
  <conditionalFormatting sqref="C16:C17">
    <cfRule type="cellIs" dxfId="16" priority="38" operator="greaterThan">
      <formula>10.5</formula>
    </cfRule>
  </conditionalFormatting>
  <conditionalFormatting sqref="D16:D17">
    <cfRule type="cellIs" dxfId="15" priority="37" operator="greaterThan">
      <formula>59</formula>
    </cfRule>
  </conditionalFormatting>
  <conditionalFormatting sqref="E17">
    <cfRule type="cellIs" dxfId="14" priority="33" operator="greaterThan">
      <formula>472.5</formula>
    </cfRule>
    <cfRule type="cellIs" dxfId="13" priority="34" operator="greaterThan">
      <formula>520</formula>
    </cfRule>
  </conditionalFormatting>
  <conditionalFormatting sqref="C9:C11">
    <cfRule type="cellIs" dxfId="12" priority="18" operator="greaterThan">
      <formula>15</formula>
    </cfRule>
    <cfRule type="cellIs" dxfId="11" priority="20" operator="greaterThan">
      <formula>15</formula>
    </cfRule>
  </conditionalFormatting>
  <conditionalFormatting sqref="C8">
    <cfRule type="cellIs" dxfId="10" priority="13" operator="greaterThan">
      <formula>15</formula>
    </cfRule>
    <cfRule type="cellIs" dxfId="9" priority="15" operator="greaterThan">
      <formula>15</formula>
    </cfRule>
  </conditionalFormatting>
  <conditionalFormatting sqref="E8">
    <cfRule type="cellIs" dxfId="8" priority="14" operator="greaterThan">
      <formula>705</formula>
    </cfRule>
  </conditionalFormatting>
  <conditionalFormatting sqref="B33">
    <cfRule type="cellIs" dxfId="7" priority="12" operator="greaterThan">
      <formula>10.5</formula>
    </cfRule>
  </conditionalFormatting>
  <conditionalFormatting sqref="C33">
    <cfRule type="cellIs" dxfId="6" priority="11" operator="greaterThan">
      <formula>59</formula>
    </cfRule>
  </conditionalFormatting>
  <conditionalFormatting sqref="B46">
    <cfRule type="cellIs" dxfId="5" priority="10" operator="greaterThan">
      <formula>10.5</formula>
    </cfRule>
  </conditionalFormatting>
  <conditionalFormatting sqref="C46">
    <cfRule type="cellIs" dxfId="4" priority="9" operator="greaterThan">
      <formula>59</formula>
    </cfRule>
  </conditionalFormatting>
  <conditionalFormatting sqref="D41">
    <cfRule type="cellIs" dxfId="3" priority="4" operator="greaterThan">
      <formula>675</formula>
    </cfRule>
  </conditionalFormatting>
  <conditionalFormatting sqref="D42">
    <cfRule type="cellIs" dxfId="2" priority="3" operator="greaterThan">
      <formula>675</formula>
    </cfRule>
  </conditionalFormatting>
  <conditionalFormatting sqref="D24:D29">
    <cfRule type="cellIs" dxfId="1" priority="2" operator="greaterThan">
      <formula>705</formula>
    </cfRule>
  </conditionalFormatting>
  <conditionalFormatting sqref="E9:E12">
    <cfRule type="cellIs" dxfId="0" priority="1" operator="greaterThan">
      <formula>705</formula>
    </cfRule>
  </conditionalFormatting>
  <pageMargins left="0.7" right="0.7" top="0.75" bottom="0.75" header="0.3" footer="0.3"/>
  <pageSetup scale="86" fitToHeight="0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12" sqref="A12"/>
    </sheetView>
  </sheetViews>
  <sheetFormatPr defaultRowHeight="15" x14ac:dyDescent="0.25"/>
  <sheetData>
    <row r="1" spans="1:10" x14ac:dyDescent="0.25">
      <c r="A1" s="1">
        <f>'Overload Calculators'!B16*38</f>
        <v>0</v>
      </c>
      <c r="B1">
        <f>IF(A1&gt;352.5,352.5,'Overload Calculators'!B16*2080)</f>
        <v>0</v>
      </c>
    </row>
    <row r="2" spans="1:10" x14ac:dyDescent="0.25">
      <c r="A2" s="1">
        <f>'Overload Calculators'!C16*47</f>
        <v>0</v>
      </c>
    </row>
    <row r="3" spans="1:10" x14ac:dyDescent="0.25">
      <c r="A3">
        <f>'Overload Calculators'!D16*8</f>
        <v>0</v>
      </c>
    </row>
    <row r="4" spans="1:10" x14ac:dyDescent="0.25">
      <c r="A4" s="1">
        <f>SUM(A1:A3)</f>
        <v>0</v>
      </c>
    </row>
    <row r="5" spans="1:10" x14ac:dyDescent="0.25">
      <c r="J5" s="2"/>
    </row>
    <row r="6" spans="1:10" x14ac:dyDescent="0.25">
      <c r="A6">
        <f>'Overload Calculators'!B7*38</f>
        <v>0</v>
      </c>
      <c r="B6" s="2">
        <f>A6</f>
        <v>0</v>
      </c>
    </row>
    <row r="8" spans="1:10" x14ac:dyDescent="0.25">
      <c r="A8" s="1">
        <f>'Overload Calculators'!B33*47</f>
        <v>0</v>
      </c>
    </row>
    <row r="9" spans="1:10" x14ac:dyDescent="0.25">
      <c r="A9" s="2">
        <f>'Overload Calculators'!C33*8</f>
        <v>0</v>
      </c>
    </row>
    <row r="10" spans="1:10" x14ac:dyDescent="0.25">
      <c r="A10" s="1"/>
    </row>
    <row r="12" spans="1:10" x14ac:dyDescent="0.25">
      <c r="A12" s="1">
        <f>'Overload Calculators'!B46*47</f>
        <v>0</v>
      </c>
    </row>
    <row r="13" spans="1:10" x14ac:dyDescent="0.25">
      <c r="A13">
        <f>'Overload Calculators'!C46*8</f>
        <v>0</v>
      </c>
    </row>
    <row r="14" spans="1:10" x14ac:dyDescent="0.25">
      <c r="A1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Overload Calculators</vt:lpstr>
      <vt:lpstr>Calculations</vt:lpstr>
    </vt:vector>
  </TitlesOfParts>
  <Company>CSU Monterey Bay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CSUMB</dc:creator>
  <cp:lastModifiedBy>Mark Alabanza</cp:lastModifiedBy>
  <cp:lastPrinted>2016-06-07T15:13:33Z</cp:lastPrinted>
  <dcterms:created xsi:type="dcterms:W3CDTF">2011-08-23T16:16:21Z</dcterms:created>
  <dcterms:modified xsi:type="dcterms:W3CDTF">2017-01-31T16:52:34Z</dcterms:modified>
</cp:coreProperties>
</file>